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16275" windowHeight="12150" activeTab="1"/>
  </bookViews>
  <sheets>
    <sheet name="Фин-е" sheetId="1" r:id="rId1"/>
    <sheet name="Показатели" sheetId="2" r:id="rId2"/>
  </sheets>
  <definedNames>
    <definedName name="_xlnm.Print_Area" localSheetId="1">Показатели!$A$1:$G$18</definedName>
    <definedName name="_xlnm.Print_Area" localSheetId="0">'Фин-е'!$A$1:$L$39</definedName>
  </definedNames>
  <calcPr calcId="144525" iterate="1"/>
</workbook>
</file>

<file path=xl/calcChain.xml><?xml version="1.0" encoding="utf-8"?>
<calcChain xmlns="http://schemas.openxmlformats.org/spreadsheetml/2006/main">
  <c r="I24" i="1" l="1"/>
  <c r="H33" i="1"/>
  <c r="H32" i="1"/>
  <c r="J32" i="1"/>
  <c r="K32" i="1"/>
  <c r="L32" i="1"/>
  <c r="I32" i="1"/>
  <c r="E34" i="1"/>
  <c r="F34" i="1"/>
  <c r="G34" i="1"/>
  <c r="J29" i="1"/>
  <c r="K29" i="1"/>
  <c r="L29" i="1"/>
  <c r="H29" i="1" s="1"/>
  <c r="I29" i="1"/>
  <c r="J24" i="1"/>
  <c r="K24" i="1"/>
  <c r="L24" i="1"/>
  <c r="E24" i="1"/>
  <c r="C24" i="1" s="1"/>
  <c r="F24" i="1"/>
  <c r="G24" i="1"/>
  <c r="D24" i="1"/>
  <c r="D34" i="1" s="1"/>
  <c r="C34" i="1" s="1"/>
  <c r="J15" i="1"/>
  <c r="K15" i="1"/>
  <c r="L15" i="1"/>
  <c r="I15" i="1"/>
  <c r="I34" i="1" s="1"/>
  <c r="E15" i="1"/>
  <c r="H16" i="1"/>
  <c r="H17" i="1"/>
  <c r="H18" i="1"/>
  <c r="H19" i="1"/>
  <c r="H20" i="1"/>
  <c r="H21" i="1"/>
  <c r="H22" i="1"/>
  <c r="H23" i="1"/>
  <c r="H25" i="1"/>
  <c r="H26" i="1"/>
  <c r="H27" i="1"/>
  <c r="H28" i="1"/>
  <c r="H30" i="1"/>
  <c r="H31" i="1"/>
  <c r="C16" i="1"/>
  <c r="C17" i="1"/>
  <c r="C18" i="1"/>
  <c r="C19" i="1"/>
  <c r="C20" i="1"/>
  <c r="C21" i="1"/>
  <c r="C22" i="1"/>
  <c r="C23" i="1"/>
  <c r="C25" i="1"/>
  <c r="C26" i="1"/>
  <c r="C27" i="1"/>
  <c r="C28" i="1"/>
  <c r="C30" i="1"/>
  <c r="C31" i="1"/>
  <c r="C33" i="1"/>
  <c r="C15" i="1"/>
  <c r="J18" i="1"/>
  <c r="K18" i="1"/>
  <c r="L18" i="1"/>
  <c r="I18" i="1"/>
  <c r="E18" i="1"/>
  <c r="F18" i="1"/>
  <c r="G18" i="1"/>
  <c r="D18" i="1"/>
  <c r="M16" i="1"/>
  <c r="M17" i="1"/>
  <c r="H15" i="1" l="1"/>
  <c r="H24" i="1"/>
  <c r="J34" i="1"/>
  <c r="K34" i="1"/>
  <c r="M33" i="1"/>
  <c r="F32" i="1"/>
  <c r="E32" i="1"/>
  <c r="D32" i="1"/>
  <c r="C32" i="1" s="1"/>
  <c r="M31" i="1"/>
  <c r="M30" i="1"/>
  <c r="F29" i="1"/>
  <c r="E29" i="1"/>
  <c r="D29" i="1"/>
  <c r="C29" i="1" s="1"/>
  <c r="M28" i="1"/>
  <c r="M27" i="1"/>
  <c r="M26" i="1"/>
  <c r="M25" i="1"/>
  <c r="M24" i="1"/>
  <c r="M23" i="1"/>
  <c r="M22" i="1"/>
  <c r="M21" i="1"/>
  <c r="M20" i="1"/>
  <c r="M19" i="1"/>
  <c r="F15" i="1"/>
  <c r="M32" i="1" l="1"/>
  <c r="M29" i="1"/>
  <c r="M18" i="1"/>
  <c r="D15" i="1"/>
  <c r="G29" i="1"/>
  <c r="G15" i="1"/>
  <c r="L34" i="1" l="1"/>
  <c r="H34" i="1" s="1"/>
  <c r="M34" i="1" l="1"/>
  <c r="M15" i="1"/>
</calcChain>
</file>

<file path=xl/sharedStrings.xml><?xml version="1.0" encoding="utf-8"?>
<sst xmlns="http://schemas.openxmlformats.org/spreadsheetml/2006/main" count="87" uniqueCount="74">
  <si>
    <t>ОТЧЕТ</t>
  </si>
  <si>
    <t>о ходе реализации муниципальной программы</t>
  </si>
  <si>
    <t>Объем финансирования муниципальной программы, тыс. рублей</t>
  </si>
  <si>
    <t>Фактически профинансировано, тыс. рублей</t>
  </si>
  <si>
    <t>Всего</t>
  </si>
  <si>
    <t>Утверждено бюджетной росписью</t>
  </si>
  <si>
    <t>в том числе за счет средств</t>
  </si>
  <si>
    <t>Итого по муниципальной программе</t>
  </si>
  <si>
    <t>Наименование основных мероприятий муниципальной программы</t>
  </si>
  <si>
    <t>№  п.п.</t>
  </si>
  <si>
    <t>внебюджетные источники</t>
  </si>
  <si>
    <t>за счет внебюджетных источников</t>
  </si>
  <si>
    <t>бюджета Белоярского района</t>
  </si>
  <si>
    <t>бюджета автономного округа</t>
  </si>
  <si>
    <t>федерального бюджета</t>
  </si>
  <si>
    <t>3.1.</t>
  </si>
  <si>
    <t>3.2.</t>
  </si>
  <si>
    <t>Наименование муниципальной программы Белоярского района:</t>
  </si>
  <si>
    <t>Ответственный исполнитель муниципальной программы:</t>
  </si>
  <si>
    <t>№ п/п</t>
  </si>
  <si>
    <t>ИНФОРМАЦИЯ</t>
  </si>
  <si>
    <t>о достижении целевых показателей по реализации муниципальной программы</t>
  </si>
  <si>
    <t>Наименование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</si>
  <si>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</si>
  <si>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</si>
  <si>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</si>
  <si>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Выполнено за отчетный период</t>
  </si>
  <si>
    <t>Информационная    обеспеченность 
(источник предоставленной информации)</t>
  </si>
  <si>
    <t>%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</si>
  <si>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</si>
  <si>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</si>
  <si>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</si>
  <si>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1.3.1.</t>
  </si>
  <si>
    <t>Обустройство мест (площадок) накопления твердых коммунальных отходов</t>
  </si>
  <si>
    <t>1.3.2.</t>
  </si>
  <si>
    <t>Приобретение контейнеров для размещения в местах (площадках) накопления твердых коммунальных отходов</t>
  </si>
  <si>
    <t>1.3.3.</t>
  </si>
  <si>
    <t>Создание площадок временного накопления твердых коммунальных отходов</t>
  </si>
  <si>
    <t>1.3.4.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</si>
  <si>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</si>
  <si>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</si>
  <si>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</si>
  <si>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</si>
  <si>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</si>
  <si>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</si>
  <si>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</si>
  <si>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4.1.</t>
  </si>
  <si>
    <t>1.1.</t>
  </si>
  <si>
    <t>1.2.</t>
  </si>
  <si>
    <t>1.3.</t>
  </si>
  <si>
    <t>1.4.</t>
  </si>
  <si>
    <t>2.1.</t>
  </si>
  <si>
    <t>2.2.</t>
  </si>
  <si>
    <t>2.3.</t>
  </si>
  <si>
    <t>2.4.</t>
  </si>
  <si>
    <t>километр</t>
  </si>
  <si>
    <t>человек</t>
  </si>
  <si>
    <t>Управление природопользования, сельского хозяйства и развития предпринимательства администрации Белоярского района</t>
  </si>
  <si>
    <t>Начальник управления природопользования,</t>
  </si>
  <si>
    <t xml:space="preserve"> сельского хозяйства и развития предпринимательства         ______________________И.А.Гончаров</t>
  </si>
  <si>
    <t>кассовое исполнение по МП!!!</t>
  </si>
  <si>
    <t>УПСХРП</t>
  </si>
  <si>
    <t>Содержание мест (площадок) накопления твердых коммунальных отходов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</si>
  <si>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«Спасти и сохранить»</t>
  </si>
  <si>
    <t>Основное мероприятие «Развитие системы обращения с твердыми коммунальными отходами в Белоярском районе»</t>
  </si>
  <si>
    <t>Основное мероприятие «Ликвидация объектов накопленного экологического вреда окружающей среде»</t>
  </si>
  <si>
    <t xml:space="preserve">Основное мероприятие «Реализации мероприятий межпоселенческого характера по охране окружающей среды» </t>
  </si>
  <si>
    <t xml:space="preserve">Основное мероприятие «Развитие системы экологического образования, воспитание и формирование экологической культуры» </t>
  </si>
  <si>
    <t>Протяженность очищенной береговой полосы водных объектов</t>
  </si>
  <si>
    <t>Количество населения, вовлеченного в мероприятия по очистке береговой полосы водных объектов (нарастающим итогом)</t>
  </si>
  <si>
    <t>Доля населения, вовлеченного в эколого-просветительские и эколого-образовательные мероприятия</t>
  </si>
  <si>
    <t xml:space="preserve">«Охрана окружающей среды»  </t>
  </si>
  <si>
    <t>за  2022 г.</t>
  </si>
  <si>
    <t>за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</si>
</sst>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-* #,##0.0\ _₽_-;\-* #,##0.0\ _₽_-;_-* &quot;-&quot;?\ _₽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0" fontId="6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2" xfId="0" applyFont="1" applyBorder="1" applyAlignment="1">
      <alignment horizontal="left" vertical="top" wrapText="1"/>
    </xf>
    <xf numFmtId="165" fontId="2" fillId="0" borderId="0" xfId="0" applyNumberFormat="1" applyFont="1" applyFill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vertical="center" wrapText="1"/>
    </xf>
    <xf numFmtId="165" fontId="2" fillId="0" borderId="0" xfId="0" applyNumberFormat="1" applyFont="1"/>
    <xf numFmtId="165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0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view="pageBreakPreview" topLeftCell="A22" zoomScale="60" zoomScaleNormal="100" workbookViewId="0">
      <selection activeCell="G10" sqref="G10:G13"/>
    </sheetView>
  </sheetViews>
  <sheetFormatPr defaultRowHeight="15" x14ac:dyDescent="0.25"/>
  <cols>
    <col min="1" max="1" width="7.140625" style="1" customWidth="1"/>
    <col min="2" max="2" width="36.7109375" style="1" customWidth="1"/>
    <col min="3" max="3" width="12.5703125" style="1" customWidth="1"/>
    <col min="4" max="4" width="12" style="1" customWidth="1"/>
    <col min="5" max="5" width="13.28515625" style="1" customWidth="1"/>
    <col min="6" max="6" width="11.140625" style="1" customWidth="1"/>
    <col min="7" max="7" width="12.28515625" style="1" customWidth="1"/>
    <col min="8" max="8" width="13.140625" style="1" customWidth="1"/>
    <col min="9" max="9" width="11.28515625" style="1" customWidth="1"/>
    <col min="10" max="10" width="14.85546875" style="1" customWidth="1"/>
    <col min="11" max="11" width="13.42578125" style="1" customWidth="1"/>
    <col min="12" max="12" width="11.85546875" style="1" customWidth="1"/>
    <col min="13" max="13" width="12.28515625" style="1" customWidth="1"/>
    <col min="14" max="16384" width="9.140625" style="1"/>
  </cols>
  <sheetData>
    <row r="1" spans="1:14" s="45" customFormat="1" ht="15.75" x14ac:dyDescent="0.25"/>
    <row r="2" spans="1:14" s="45" customFormat="1" ht="15.75" x14ac:dyDescent="0.25">
      <c r="A2" s="46"/>
      <c r="E2" s="47" t="s">
        <v>0</v>
      </c>
    </row>
    <row r="3" spans="1:14" s="45" customFormat="1" ht="15.75" x14ac:dyDescent="0.25">
      <c r="A3" s="46"/>
      <c r="E3" s="47" t="s">
        <v>1</v>
      </c>
    </row>
    <row r="4" spans="1:14" s="45" customFormat="1" ht="15.75" x14ac:dyDescent="0.25">
      <c r="A4" s="46"/>
      <c r="E4" s="48" t="s">
        <v>72</v>
      </c>
    </row>
    <row r="5" spans="1:14" s="45" customFormat="1" ht="15.75" x14ac:dyDescent="0.25"/>
    <row r="6" spans="1:14" s="45" customFormat="1" ht="15.75" x14ac:dyDescent="0.25">
      <c r="A6" s="49" t="s">
        <v>17</v>
      </c>
      <c r="B6" s="49"/>
      <c r="C6" s="49"/>
      <c r="D6" s="49"/>
      <c r="E6" s="50" t="s">
        <v>71</v>
      </c>
      <c r="F6" s="50"/>
      <c r="G6" s="50"/>
      <c r="H6" s="50"/>
      <c r="I6" s="50"/>
      <c r="J6" s="50"/>
      <c r="K6" s="50"/>
      <c r="L6" s="50"/>
    </row>
    <row r="7" spans="1:14" s="45" customFormat="1" ht="37.5" customHeight="1" x14ac:dyDescent="0.25">
      <c r="A7" s="51" t="s">
        <v>18</v>
      </c>
      <c r="B7" s="51"/>
      <c r="C7" s="51"/>
      <c r="D7" s="51"/>
      <c r="E7" s="50" t="s">
        <v>57</v>
      </c>
      <c r="F7" s="50"/>
      <c r="G7" s="50"/>
      <c r="H7" s="50"/>
      <c r="I7" s="50"/>
      <c r="J7" s="50"/>
      <c r="K7" s="50"/>
      <c r="L7" s="50"/>
    </row>
    <row r="9" spans="1:14" ht="48" customHeight="1" x14ac:dyDescent="0.25">
      <c r="A9" s="42" t="s">
        <v>9</v>
      </c>
      <c r="B9" s="42" t="s">
        <v>8</v>
      </c>
      <c r="C9" s="42" t="s">
        <v>2</v>
      </c>
      <c r="D9" s="42"/>
      <c r="E9" s="42"/>
      <c r="F9" s="42"/>
      <c r="G9" s="42"/>
      <c r="H9" s="42" t="s">
        <v>3</v>
      </c>
      <c r="I9" s="42"/>
      <c r="J9" s="42"/>
      <c r="K9" s="42"/>
      <c r="L9" s="42"/>
    </row>
    <row r="10" spans="1:14" ht="16.5" customHeight="1" x14ac:dyDescent="0.25">
      <c r="A10" s="42"/>
      <c r="B10" s="42"/>
      <c r="C10" s="42" t="s">
        <v>4</v>
      </c>
      <c r="D10" s="42" t="s">
        <v>5</v>
      </c>
      <c r="E10" s="42"/>
      <c r="F10" s="42"/>
      <c r="G10" s="42" t="s">
        <v>10</v>
      </c>
      <c r="H10" s="42" t="s">
        <v>4</v>
      </c>
      <c r="I10" s="42" t="s">
        <v>6</v>
      </c>
      <c r="J10" s="42"/>
      <c r="K10" s="42"/>
      <c r="L10" s="42" t="s">
        <v>11</v>
      </c>
    </row>
    <row r="11" spans="1:14" x14ac:dyDescent="0.25">
      <c r="A11" s="42"/>
      <c r="B11" s="42"/>
      <c r="C11" s="42"/>
      <c r="D11" s="42" t="s">
        <v>6</v>
      </c>
      <c r="E11" s="42"/>
      <c r="F11" s="42"/>
      <c r="G11" s="42"/>
      <c r="H11" s="42"/>
      <c r="I11" s="42"/>
      <c r="J11" s="42"/>
      <c r="K11" s="42"/>
      <c r="L11" s="42"/>
    </row>
    <row r="12" spans="1:14" ht="46.5" customHeight="1" x14ac:dyDescent="0.25">
      <c r="A12" s="42"/>
      <c r="B12" s="42"/>
      <c r="C12" s="42"/>
      <c r="D12" s="42" t="s">
        <v>12</v>
      </c>
      <c r="E12" s="42" t="s">
        <v>13</v>
      </c>
      <c r="F12" s="42" t="s">
        <v>14</v>
      </c>
      <c r="G12" s="42"/>
      <c r="H12" s="42"/>
      <c r="I12" s="42" t="s">
        <v>12</v>
      </c>
      <c r="J12" s="42" t="s">
        <v>13</v>
      </c>
      <c r="K12" s="42" t="s">
        <v>14</v>
      </c>
      <c r="L12" s="42"/>
    </row>
    <row r="13" spans="1:14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4" x14ac:dyDescent="0.25">
      <c r="A14" s="14">
        <v>1</v>
      </c>
      <c r="B14" s="1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</row>
    <row r="15" spans="1:14" s="12" customFormat="1" ht="70.5" customHeight="1" x14ac:dyDescent="0.25">
      <c r="A15" s="19">
        <v>1</v>
      </c>
      <c r="B15" s="20" t="s">
        <v>64</v>
      </c>
      <c r="C15" s="31">
        <f>SUM(D15:F15)</f>
        <v>1508.1000000000001</v>
      </c>
      <c r="D15" s="32">
        <f>D16+D17+D18+D23</f>
        <v>1400.2</v>
      </c>
      <c r="E15" s="32">
        <f>E16+E17+E18+E23</f>
        <v>107.9</v>
      </c>
      <c r="F15" s="32">
        <f>F16+F17+F18+F23</f>
        <v>0</v>
      </c>
      <c r="G15" s="33">
        <f>G16+G17+G18+G23</f>
        <v>0</v>
      </c>
      <c r="H15" s="33">
        <f>I15+J15+K15+L15</f>
        <v>1508</v>
      </c>
      <c r="I15" s="33">
        <f>I18+I23</f>
        <v>1400.1</v>
      </c>
      <c r="J15" s="33">
        <f t="shared" ref="J15:L15" si="0">J18+J23</f>
        <v>107.9</v>
      </c>
      <c r="K15" s="33">
        <f t="shared" si="0"/>
        <v>0</v>
      </c>
      <c r="L15" s="33">
        <f t="shared" si="0"/>
        <v>0</v>
      </c>
      <c r="M15" s="28">
        <f>C15-H15</f>
        <v>0.10000000000013642</v>
      </c>
      <c r="N15" s="13"/>
    </row>
    <row r="16" spans="1:14" s="12" customFormat="1" ht="60" customHeight="1" x14ac:dyDescent="0.25">
      <c r="A16" s="21" t="s">
        <v>47</v>
      </c>
      <c r="B16" s="22" t="s">
        <v>29</v>
      </c>
      <c r="C16" s="31">
        <f t="shared" ref="C16:C33" si="1">SUM(D16:F16)</f>
        <v>0</v>
      </c>
      <c r="D16" s="32">
        <v>0</v>
      </c>
      <c r="E16" s="32">
        <v>0</v>
      </c>
      <c r="F16" s="32">
        <v>0</v>
      </c>
      <c r="G16" s="33">
        <v>0</v>
      </c>
      <c r="H16" s="33">
        <f t="shared" ref="H16:H34" si="2">I16+J16+K16+L16</f>
        <v>0</v>
      </c>
      <c r="I16" s="33">
        <v>0</v>
      </c>
      <c r="J16" s="33">
        <v>0</v>
      </c>
      <c r="K16" s="33">
        <v>0</v>
      </c>
      <c r="L16" s="33">
        <v>0</v>
      </c>
      <c r="M16" s="28">
        <f t="shared" ref="M16:M33" si="3">C16-H16</f>
        <v>0</v>
      </c>
      <c r="N16" s="13"/>
    </row>
    <row r="17" spans="1:14" s="12" customFormat="1" ht="103.5" customHeight="1" x14ac:dyDescent="0.25">
      <c r="A17" s="21" t="s">
        <v>48</v>
      </c>
      <c r="B17" s="22" t="s">
        <v>30</v>
      </c>
      <c r="C17" s="31">
        <f t="shared" si="1"/>
        <v>0</v>
      </c>
      <c r="D17" s="32">
        <v>0</v>
      </c>
      <c r="E17" s="32">
        <v>0</v>
      </c>
      <c r="F17" s="32">
        <v>0</v>
      </c>
      <c r="G17" s="33">
        <v>0</v>
      </c>
      <c r="H17" s="33">
        <f t="shared" si="2"/>
        <v>0</v>
      </c>
      <c r="I17" s="33">
        <v>0</v>
      </c>
      <c r="J17" s="33">
        <v>0</v>
      </c>
      <c r="K17" s="33">
        <v>0</v>
      </c>
      <c r="L17" s="33">
        <v>0</v>
      </c>
      <c r="M17" s="28">
        <f t="shared" si="3"/>
        <v>0</v>
      </c>
      <c r="N17" s="13"/>
    </row>
    <row r="18" spans="1:14" s="12" customFormat="1" ht="63.75" customHeight="1" x14ac:dyDescent="0.25">
      <c r="A18" s="19" t="s">
        <v>49</v>
      </c>
      <c r="B18" s="27" t="s">
        <v>31</v>
      </c>
      <c r="C18" s="31">
        <f t="shared" si="1"/>
        <v>1400.2</v>
      </c>
      <c r="D18" s="32">
        <f>D19+D20+D21+D22</f>
        <v>1400.2</v>
      </c>
      <c r="E18" s="32">
        <f t="shared" ref="E18:G18" si="4">E19+E20+E21+E22</f>
        <v>0</v>
      </c>
      <c r="F18" s="32">
        <f t="shared" si="4"/>
        <v>0</v>
      </c>
      <c r="G18" s="32">
        <f t="shared" si="4"/>
        <v>0</v>
      </c>
      <c r="H18" s="33">
        <f t="shared" si="2"/>
        <v>1400.1</v>
      </c>
      <c r="I18" s="33">
        <f>I19+I20+I21+I22</f>
        <v>1400.1</v>
      </c>
      <c r="J18" s="33">
        <f t="shared" ref="J18:L18" si="5">J19+J20+J21+J22</f>
        <v>0</v>
      </c>
      <c r="K18" s="33">
        <f t="shared" si="5"/>
        <v>0</v>
      </c>
      <c r="L18" s="33">
        <f t="shared" si="5"/>
        <v>0</v>
      </c>
      <c r="M18" s="28">
        <f t="shared" si="3"/>
        <v>0.10000000000013642</v>
      </c>
      <c r="N18" s="13"/>
    </row>
    <row r="19" spans="1:14" s="12" customFormat="1" ht="60.75" customHeight="1" x14ac:dyDescent="0.25">
      <c r="A19" s="19" t="s">
        <v>32</v>
      </c>
      <c r="B19" s="27" t="s">
        <v>33</v>
      </c>
      <c r="C19" s="31">
        <f t="shared" si="1"/>
        <v>0</v>
      </c>
      <c r="D19" s="32">
        <v>0</v>
      </c>
      <c r="E19" s="32">
        <v>0</v>
      </c>
      <c r="F19" s="32">
        <v>0</v>
      </c>
      <c r="G19" s="33">
        <v>0</v>
      </c>
      <c r="H19" s="33">
        <f t="shared" si="2"/>
        <v>0</v>
      </c>
      <c r="I19" s="33">
        <v>0</v>
      </c>
      <c r="J19" s="33">
        <v>0</v>
      </c>
      <c r="K19" s="33">
        <v>0</v>
      </c>
      <c r="L19" s="33">
        <v>0</v>
      </c>
      <c r="M19" s="28">
        <f t="shared" si="3"/>
        <v>0</v>
      </c>
      <c r="N19" s="13"/>
    </row>
    <row r="20" spans="1:14" s="12" customFormat="1" ht="75.75" customHeight="1" x14ac:dyDescent="0.25">
      <c r="A20" s="21" t="s">
        <v>34</v>
      </c>
      <c r="B20" s="22" t="s">
        <v>35</v>
      </c>
      <c r="C20" s="31">
        <f t="shared" si="1"/>
        <v>0</v>
      </c>
      <c r="D20" s="32">
        <v>0</v>
      </c>
      <c r="E20" s="32">
        <v>0</v>
      </c>
      <c r="F20" s="32">
        <v>0</v>
      </c>
      <c r="G20" s="33">
        <v>0</v>
      </c>
      <c r="H20" s="33">
        <f t="shared" si="2"/>
        <v>0</v>
      </c>
      <c r="I20" s="33">
        <v>0</v>
      </c>
      <c r="J20" s="33">
        <v>0</v>
      </c>
      <c r="K20" s="33">
        <v>0</v>
      </c>
      <c r="L20" s="33">
        <v>0</v>
      </c>
      <c r="M20" s="28">
        <f t="shared" si="3"/>
        <v>0</v>
      </c>
      <c r="N20" s="13"/>
    </row>
    <row r="21" spans="1:14" s="12" customFormat="1" ht="54.75" customHeight="1" x14ac:dyDescent="0.25">
      <c r="A21" s="21" t="s">
        <v>36</v>
      </c>
      <c r="B21" s="22" t="s">
        <v>37</v>
      </c>
      <c r="C21" s="31">
        <f t="shared" si="1"/>
        <v>0</v>
      </c>
      <c r="D21" s="32">
        <v>0</v>
      </c>
      <c r="E21" s="32">
        <v>0</v>
      </c>
      <c r="F21" s="32">
        <v>0</v>
      </c>
      <c r="G21" s="33">
        <v>0</v>
      </c>
      <c r="H21" s="33">
        <f t="shared" si="2"/>
        <v>0</v>
      </c>
      <c r="I21" s="33">
        <v>0</v>
      </c>
      <c r="J21" s="33">
        <v>0</v>
      </c>
      <c r="K21" s="33">
        <v>0</v>
      </c>
      <c r="L21" s="33">
        <v>0</v>
      </c>
      <c r="M21" s="28">
        <f t="shared" si="3"/>
        <v>0</v>
      </c>
      <c r="N21" s="13"/>
    </row>
    <row r="22" spans="1:14" s="12" customFormat="1" ht="60" customHeight="1" x14ac:dyDescent="0.25">
      <c r="A22" s="21" t="s">
        <v>38</v>
      </c>
      <c r="B22" s="22" t="s">
        <v>62</v>
      </c>
      <c r="C22" s="31">
        <f t="shared" si="1"/>
        <v>1400.2</v>
      </c>
      <c r="D22" s="32">
        <v>1400.2</v>
      </c>
      <c r="E22" s="32">
        <v>0</v>
      </c>
      <c r="F22" s="32">
        <v>0</v>
      </c>
      <c r="G22" s="33">
        <v>0</v>
      </c>
      <c r="H22" s="33">
        <f t="shared" si="2"/>
        <v>1400.1</v>
      </c>
      <c r="I22" s="33">
        <v>1400.1</v>
      </c>
      <c r="J22" s="33">
        <v>0</v>
      </c>
      <c r="K22" s="33">
        <v>0</v>
      </c>
      <c r="L22" s="33">
        <v>0</v>
      </c>
      <c r="M22" s="28">
        <f t="shared" si="3"/>
        <v>0.10000000000013642</v>
      </c>
      <c r="N22" s="13"/>
    </row>
    <row r="23" spans="1:14" s="12" customFormat="1" ht="123" customHeight="1" x14ac:dyDescent="0.25">
      <c r="A23" s="21" t="s">
        <v>50</v>
      </c>
      <c r="B23" s="22" t="s">
        <v>39</v>
      </c>
      <c r="C23" s="31">
        <f t="shared" si="1"/>
        <v>107.9</v>
      </c>
      <c r="D23" s="32">
        <v>0</v>
      </c>
      <c r="E23" s="32">
        <v>107.9</v>
      </c>
      <c r="F23" s="32">
        <v>0</v>
      </c>
      <c r="G23" s="33">
        <v>0</v>
      </c>
      <c r="H23" s="33">
        <f t="shared" si="2"/>
        <v>107.9</v>
      </c>
      <c r="I23" s="33">
        <v>0</v>
      </c>
      <c r="J23" s="33">
        <v>107.9</v>
      </c>
      <c r="K23" s="33">
        <v>0</v>
      </c>
      <c r="L23" s="33">
        <v>0</v>
      </c>
      <c r="M23" s="28">
        <f t="shared" si="3"/>
        <v>0</v>
      </c>
      <c r="N23" s="13"/>
    </row>
    <row r="24" spans="1:14" s="12" customFormat="1" ht="66.75" customHeight="1" x14ac:dyDescent="0.25">
      <c r="A24" s="21">
        <v>2</v>
      </c>
      <c r="B24" s="22" t="s">
        <v>65</v>
      </c>
      <c r="C24" s="31">
        <f t="shared" si="1"/>
        <v>8290.4</v>
      </c>
      <c r="D24" s="32">
        <f>D25+D26+D27+D28</f>
        <v>8290.4</v>
      </c>
      <c r="E24" s="32">
        <f t="shared" ref="E24:G24" si="6">E25+E26+E27+E28</f>
        <v>0</v>
      </c>
      <c r="F24" s="32">
        <f t="shared" si="6"/>
        <v>0</v>
      </c>
      <c r="G24" s="32">
        <f t="shared" si="6"/>
        <v>0</v>
      </c>
      <c r="H24" s="33">
        <f t="shared" si="2"/>
        <v>8290.4</v>
      </c>
      <c r="I24" s="33">
        <f>I25+I26+I27+I28</f>
        <v>8290.4</v>
      </c>
      <c r="J24" s="33">
        <f t="shared" ref="J24:L24" si="7">J25+J26+J27+J28+J29</f>
        <v>0</v>
      </c>
      <c r="K24" s="33">
        <f t="shared" si="7"/>
        <v>0</v>
      </c>
      <c r="L24" s="33">
        <f t="shared" si="7"/>
        <v>0</v>
      </c>
      <c r="M24" s="28">
        <f t="shared" si="3"/>
        <v>0</v>
      </c>
      <c r="N24" s="13"/>
    </row>
    <row r="25" spans="1:14" s="12" customFormat="1" ht="72.75" customHeight="1" x14ac:dyDescent="0.25">
      <c r="A25" s="21" t="s">
        <v>51</v>
      </c>
      <c r="B25" s="22" t="s">
        <v>40</v>
      </c>
      <c r="C25" s="31">
        <f t="shared" si="1"/>
        <v>0</v>
      </c>
      <c r="D25" s="32">
        <v>0</v>
      </c>
      <c r="E25" s="32">
        <v>0</v>
      </c>
      <c r="F25" s="32">
        <v>0</v>
      </c>
      <c r="G25" s="33">
        <v>0</v>
      </c>
      <c r="H25" s="33">
        <f t="shared" si="2"/>
        <v>0</v>
      </c>
      <c r="I25" s="33">
        <v>0</v>
      </c>
      <c r="J25" s="33">
        <v>0</v>
      </c>
      <c r="K25" s="33">
        <v>0</v>
      </c>
      <c r="L25" s="33">
        <v>0</v>
      </c>
      <c r="M25" s="28">
        <f t="shared" si="3"/>
        <v>0</v>
      </c>
      <c r="N25" s="13"/>
    </row>
    <row r="26" spans="1:14" s="12" customFormat="1" ht="72" customHeight="1" x14ac:dyDescent="0.25">
      <c r="A26" s="21" t="s">
        <v>52</v>
      </c>
      <c r="B26" s="22" t="s">
        <v>41</v>
      </c>
      <c r="C26" s="31">
        <f t="shared" si="1"/>
        <v>1947.5</v>
      </c>
      <c r="D26" s="32">
        <v>1947.5</v>
      </c>
      <c r="E26" s="32">
        <v>0</v>
      </c>
      <c r="F26" s="32">
        <v>0</v>
      </c>
      <c r="G26" s="33">
        <v>0</v>
      </c>
      <c r="H26" s="33">
        <f t="shared" si="2"/>
        <v>1947.5</v>
      </c>
      <c r="I26" s="33">
        <v>1947.5</v>
      </c>
      <c r="J26" s="33">
        <v>0</v>
      </c>
      <c r="K26" s="33">
        <v>0</v>
      </c>
      <c r="L26" s="33">
        <v>0</v>
      </c>
      <c r="M26" s="28">
        <f t="shared" si="3"/>
        <v>0</v>
      </c>
      <c r="N26" s="13"/>
    </row>
    <row r="27" spans="1:14" s="12" customFormat="1" ht="72" customHeight="1" x14ac:dyDescent="0.25">
      <c r="A27" s="21" t="s">
        <v>53</v>
      </c>
      <c r="B27" s="22" t="s">
        <v>42</v>
      </c>
      <c r="C27" s="31">
        <f t="shared" si="1"/>
        <v>1735</v>
      </c>
      <c r="D27" s="32">
        <v>1735</v>
      </c>
      <c r="E27" s="32">
        <v>0</v>
      </c>
      <c r="F27" s="32">
        <v>0</v>
      </c>
      <c r="G27" s="33">
        <v>0</v>
      </c>
      <c r="H27" s="33">
        <f t="shared" si="2"/>
        <v>1735</v>
      </c>
      <c r="I27" s="33">
        <v>1735</v>
      </c>
      <c r="J27" s="33">
        <v>0</v>
      </c>
      <c r="K27" s="33">
        <v>0</v>
      </c>
      <c r="L27" s="33">
        <v>0</v>
      </c>
      <c r="M27" s="28">
        <f t="shared" si="3"/>
        <v>0</v>
      </c>
      <c r="N27" s="13"/>
    </row>
    <row r="28" spans="1:14" s="12" customFormat="1" ht="52.5" customHeight="1" x14ac:dyDescent="0.25">
      <c r="A28" s="21" t="s">
        <v>54</v>
      </c>
      <c r="B28" s="22" t="s">
        <v>43</v>
      </c>
      <c r="C28" s="31">
        <f t="shared" si="1"/>
        <v>4607.8999999999996</v>
      </c>
      <c r="D28" s="32">
        <v>4607.8999999999996</v>
      </c>
      <c r="E28" s="32">
        <v>0</v>
      </c>
      <c r="F28" s="32">
        <v>0</v>
      </c>
      <c r="G28" s="33">
        <v>0</v>
      </c>
      <c r="H28" s="33">
        <f t="shared" si="2"/>
        <v>4607.8999999999996</v>
      </c>
      <c r="I28" s="33">
        <v>4607.8999999999996</v>
      </c>
      <c r="J28" s="33">
        <v>0</v>
      </c>
      <c r="K28" s="33">
        <v>0</v>
      </c>
      <c r="L28" s="33">
        <v>0</v>
      </c>
      <c r="M28" s="28">
        <f t="shared" si="3"/>
        <v>0</v>
      </c>
      <c r="N28" s="13"/>
    </row>
    <row r="29" spans="1:14" s="12" customFormat="1" ht="70.5" customHeight="1" x14ac:dyDescent="0.25">
      <c r="A29" s="21">
        <v>3</v>
      </c>
      <c r="B29" s="22" t="s">
        <v>66</v>
      </c>
      <c r="C29" s="31">
        <f t="shared" si="1"/>
        <v>230.4</v>
      </c>
      <c r="D29" s="32">
        <f>D30+D31</f>
        <v>230.4</v>
      </c>
      <c r="E29" s="32">
        <f>E30+E31</f>
        <v>0</v>
      </c>
      <c r="F29" s="32">
        <f>F30+F31</f>
        <v>0</v>
      </c>
      <c r="G29" s="33">
        <f t="shared" ref="G29" si="8">G30+G31+G32+G33</f>
        <v>0</v>
      </c>
      <c r="H29" s="33">
        <f t="shared" si="2"/>
        <v>230</v>
      </c>
      <c r="I29" s="33">
        <f>I30+I31</f>
        <v>230</v>
      </c>
      <c r="J29" s="33">
        <f t="shared" ref="J29:L29" si="9">J30+J31</f>
        <v>0</v>
      </c>
      <c r="K29" s="33">
        <f t="shared" si="9"/>
        <v>0</v>
      </c>
      <c r="L29" s="33">
        <f t="shared" si="9"/>
        <v>0</v>
      </c>
      <c r="M29" s="28">
        <f t="shared" si="3"/>
        <v>0.40000000000000568</v>
      </c>
      <c r="N29" s="13"/>
    </row>
    <row r="30" spans="1:14" s="12" customFormat="1" ht="117.75" customHeight="1" x14ac:dyDescent="0.25">
      <c r="A30" s="19" t="s">
        <v>15</v>
      </c>
      <c r="B30" s="20" t="s">
        <v>44</v>
      </c>
      <c r="C30" s="31">
        <f t="shared" si="1"/>
        <v>0</v>
      </c>
      <c r="D30" s="34">
        <v>0</v>
      </c>
      <c r="E30" s="32">
        <v>0</v>
      </c>
      <c r="F30" s="32">
        <v>0</v>
      </c>
      <c r="G30" s="33">
        <v>0</v>
      </c>
      <c r="H30" s="33">
        <f t="shared" si="2"/>
        <v>0</v>
      </c>
      <c r="I30" s="33">
        <v>0</v>
      </c>
      <c r="J30" s="33">
        <v>0</v>
      </c>
      <c r="K30" s="33">
        <v>0</v>
      </c>
      <c r="L30" s="33">
        <v>0</v>
      </c>
      <c r="M30" s="28">
        <f t="shared" si="3"/>
        <v>0</v>
      </c>
      <c r="N30" s="13"/>
    </row>
    <row r="31" spans="1:14" s="12" customFormat="1" ht="64.5" customHeight="1" x14ac:dyDescent="0.25">
      <c r="A31" s="21" t="s">
        <v>16</v>
      </c>
      <c r="B31" s="23" t="s">
        <v>45</v>
      </c>
      <c r="C31" s="31">
        <f t="shared" si="1"/>
        <v>230.4</v>
      </c>
      <c r="D31" s="32">
        <v>230.4</v>
      </c>
      <c r="E31" s="32">
        <v>0</v>
      </c>
      <c r="F31" s="32">
        <v>0</v>
      </c>
      <c r="G31" s="33">
        <v>0</v>
      </c>
      <c r="H31" s="33">
        <f t="shared" si="2"/>
        <v>230</v>
      </c>
      <c r="I31" s="33">
        <v>230</v>
      </c>
      <c r="J31" s="33">
        <v>0</v>
      </c>
      <c r="K31" s="33">
        <v>0</v>
      </c>
      <c r="L31" s="33">
        <v>0</v>
      </c>
      <c r="M31" s="28">
        <f t="shared" si="3"/>
        <v>0.40000000000000568</v>
      </c>
      <c r="N31" s="13"/>
    </row>
    <row r="32" spans="1:14" s="12" customFormat="1" ht="82.5" customHeight="1" x14ac:dyDescent="0.25">
      <c r="A32" s="24">
        <v>4</v>
      </c>
      <c r="B32" s="25" t="s">
        <v>67</v>
      </c>
      <c r="C32" s="31">
        <f t="shared" si="1"/>
        <v>491.5</v>
      </c>
      <c r="D32" s="35">
        <f>D33</f>
        <v>491.5</v>
      </c>
      <c r="E32" s="35">
        <f t="shared" ref="E32:F32" si="10">E33</f>
        <v>0</v>
      </c>
      <c r="F32" s="35">
        <f t="shared" si="10"/>
        <v>0</v>
      </c>
      <c r="G32" s="33">
        <v>0</v>
      </c>
      <c r="H32" s="33">
        <f>I32+J32+K32+L32</f>
        <v>491.5</v>
      </c>
      <c r="I32" s="33">
        <f>I33</f>
        <v>491.5</v>
      </c>
      <c r="J32" s="33">
        <f t="shared" ref="J32:L32" si="11">J33</f>
        <v>0</v>
      </c>
      <c r="K32" s="33">
        <f t="shared" si="11"/>
        <v>0</v>
      </c>
      <c r="L32" s="33">
        <f t="shared" si="11"/>
        <v>0</v>
      </c>
      <c r="M32" s="28">
        <f t="shared" si="3"/>
        <v>0</v>
      </c>
      <c r="N32" s="13"/>
    </row>
    <row r="33" spans="1:14" s="12" customFormat="1" ht="150" customHeight="1" x14ac:dyDescent="0.25">
      <c r="A33" s="24" t="s">
        <v>46</v>
      </c>
      <c r="B33" s="26" t="s">
        <v>63</v>
      </c>
      <c r="C33" s="31">
        <f t="shared" si="1"/>
        <v>491.5</v>
      </c>
      <c r="D33" s="35">
        <v>491.5</v>
      </c>
      <c r="E33" s="35">
        <v>0</v>
      </c>
      <c r="F33" s="35">
        <v>0</v>
      </c>
      <c r="G33" s="33">
        <v>0</v>
      </c>
      <c r="H33" s="33">
        <f>I33+J33+K33+L33</f>
        <v>491.5</v>
      </c>
      <c r="I33" s="33">
        <v>491.5</v>
      </c>
      <c r="J33" s="33">
        <v>0</v>
      </c>
      <c r="K33" s="33">
        <v>0</v>
      </c>
      <c r="L33" s="33">
        <v>0</v>
      </c>
      <c r="M33" s="28">
        <f t="shared" si="3"/>
        <v>0</v>
      </c>
      <c r="N33" s="13"/>
    </row>
    <row r="34" spans="1:14" s="18" customFormat="1" ht="28.5" x14ac:dyDescent="0.2">
      <c r="A34" s="15"/>
      <c r="B34" s="15" t="s">
        <v>7</v>
      </c>
      <c r="C34" s="38">
        <f>SUM(D34:F34)</f>
        <v>10520.4</v>
      </c>
      <c r="D34" s="36">
        <f>D32+D29+D24+D15</f>
        <v>10412.5</v>
      </c>
      <c r="E34" s="36">
        <f t="shared" ref="E34:G34" si="12">E32+E29+E24+E15</f>
        <v>107.9</v>
      </c>
      <c r="F34" s="36">
        <f t="shared" si="12"/>
        <v>0</v>
      </c>
      <c r="G34" s="36">
        <f t="shared" si="12"/>
        <v>0</v>
      </c>
      <c r="H34" s="36">
        <f t="shared" si="2"/>
        <v>10519.9</v>
      </c>
      <c r="I34" s="36">
        <f>I32+I29+I24+I15</f>
        <v>10412</v>
      </c>
      <c r="J34" s="36">
        <f>J32+J29+J24+J15</f>
        <v>107.9</v>
      </c>
      <c r="K34" s="36">
        <f>K32+K29+K24+K15</f>
        <v>0</v>
      </c>
      <c r="L34" s="36">
        <f>L32+L29+L24+L15</f>
        <v>0</v>
      </c>
      <c r="M34" s="16">
        <f>H34/C34</f>
        <v>0.99995247328998893</v>
      </c>
      <c r="N34" s="17" t="s">
        <v>60</v>
      </c>
    </row>
    <row r="35" spans="1:14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7" spans="1:14" s="40" customFormat="1" ht="20.25" x14ac:dyDescent="0.3">
      <c r="A37" s="39" t="s">
        <v>58</v>
      </c>
    </row>
    <row r="38" spans="1:14" s="40" customFormat="1" ht="20.25" x14ac:dyDescent="0.3">
      <c r="A38" s="39" t="s">
        <v>59</v>
      </c>
      <c r="B38" s="41"/>
    </row>
    <row r="39" spans="1:14" s="40" customFormat="1" ht="20.25" x14ac:dyDescent="0.3"/>
  </sheetData>
  <mergeCells count="20">
    <mergeCell ref="B9:B13"/>
    <mergeCell ref="A9:A13"/>
    <mergeCell ref="A7:D7"/>
    <mergeCell ref="E12:E13"/>
    <mergeCell ref="I12:I13"/>
    <mergeCell ref="E6:L6"/>
    <mergeCell ref="E7:L7"/>
    <mergeCell ref="J12:J13"/>
    <mergeCell ref="F12:F13"/>
    <mergeCell ref="C9:G9"/>
    <mergeCell ref="H9:L9"/>
    <mergeCell ref="C10:C13"/>
    <mergeCell ref="D10:F10"/>
    <mergeCell ref="G10:G13"/>
    <mergeCell ref="H10:H13"/>
    <mergeCell ref="I10:K11"/>
    <mergeCell ref="L10:L13"/>
    <mergeCell ref="D11:F11"/>
    <mergeCell ref="D12:D13"/>
    <mergeCell ref="K12:K13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zoomScale="60" zoomScaleNormal="100" workbookViewId="0">
      <selection activeCell="H16" sqref="H16"/>
    </sheetView>
  </sheetViews>
  <sheetFormatPr defaultRowHeight="15" x14ac:dyDescent="0.25"/>
  <cols>
    <col min="1" max="1" width="8.28515625" style="1" customWidth="1"/>
    <col min="2" max="2" width="59.42578125" style="1" customWidth="1"/>
    <col min="3" max="3" width="14" style="1" customWidth="1"/>
    <col min="4" max="4" width="16.42578125" style="1" customWidth="1"/>
    <col min="5" max="5" width="15.5703125" style="1" customWidth="1"/>
    <col min="6" max="6" width="14.7109375" style="1" customWidth="1"/>
    <col min="7" max="7" width="18.5703125" style="1" customWidth="1"/>
    <col min="8" max="8" width="35.28515625" style="1" customWidth="1"/>
    <col min="9" max="9" width="12.42578125" style="1" customWidth="1"/>
    <col min="10" max="16384" width="9.140625" style="1"/>
  </cols>
  <sheetData>
    <row r="1" spans="1:12" s="52" customFormat="1" ht="15.75" x14ac:dyDescent="0.25"/>
    <row r="2" spans="1:12" s="52" customFormat="1" ht="15.75" x14ac:dyDescent="0.25">
      <c r="C2" s="47" t="s">
        <v>20</v>
      </c>
      <c r="E2" s="47"/>
    </row>
    <row r="3" spans="1:12" s="52" customFormat="1" ht="15.75" x14ac:dyDescent="0.25">
      <c r="C3" s="47" t="s">
        <v>21</v>
      </c>
      <c r="E3" s="47"/>
    </row>
    <row r="4" spans="1:12" s="52" customFormat="1" ht="15.75" x14ac:dyDescent="0.25">
      <c r="C4" s="48" t="s">
        <v>73</v>
      </c>
      <c r="E4" s="47"/>
    </row>
    <row r="5" spans="1:12" x14ac:dyDescent="0.25">
      <c r="E5" s="2"/>
    </row>
    <row r="6" spans="1:12" ht="15" customHeight="1" x14ac:dyDescent="0.25">
      <c r="A6" s="53" t="s">
        <v>17</v>
      </c>
      <c r="B6" s="53"/>
      <c r="C6" s="43" t="s">
        <v>71</v>
      </c>
      <c r="D6" s="43"/>
      <c r="E6" s="43"/>
      <c r="F6" s="43"/>
      <c r="G6" s="43"/>
      <c r="H6" s="43"/>
      <c r="I6" s="43"/>
      <c r="J6" s="43"/>
      <c r="K6" s="3"/>
      <c r="L6" s="3"/>
    </row>
    <row r="7" spans="1:12" ht="43.5" customHeight="1" x14ac:dyDescent="0.25">
      <c r="A7" s="11" t="s">
        <v>18</v>
      </c>
      <c r="B7" s="11"/>
      <c r="C7" s="43" t="s">
        <v>57</v>
      </c>
      <c r="D7" s="43"/>
      <c r="E7" s="43"/>
      <c r="F7" s="43"/>
      <c r="G7" s="43"/>
      <c r="H7" s="44"/>
      <c r="I7" s="44"/>
      <c r="J7" s="44"/>
      <c r="K7" s="3"/>
      <c r="L7" s="3"/>
    </row>
    <row r="8" spans="1:12" x14ac:dyDescent="0.25">
      <c r="E8" s="2"/>
    </row>
    <row r="9" spans="1:12" ht="75" x14ac:dyDescent="0.25">
      <c r="A9" s="5" t="s">
        <v>19</v>
      </c>
      <c r="B9" s="4" t="s">
        <v>22</v>
      </c>
      <c r="C9" s="4" t="s">
        <v>23</v>
      </c>
      <c r="D9" s="4" t="s">
        <v>24</v>
      </c>
      <c r="E9" s="4" t="s">
        <v>25</v>
      </c>
      <c r="F9" s="4" t="s">
        <v>26</v>
      </c>
      <c r="G9" s="4" t="s">
        <v>27</v>
      </c>
    </row>
    <row r="10" spans="1:12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7</v>
      </c>
      <c r="G10" s="4">
        <v>8</v>
      </c>
    </row>
    <row r="11" spans="1:12" ht="30" x14ac:dyDescent="0.25">
      <c r="A11" s="10">
        <v>1</v>
      </c>
      <c r="B11" s="29" t="s">
        <v>68</v>
      </c>
      <c r="C11" s="9" t="s">
        <v>55</v>
      </c>
      <c r="D11" s="10">
        <v>0</v>
      </c>
      <c r="E11" s="30">
        <v>1</v>
      </c>
      <c r="F11" s="9">
        <v>1</v>
      </c>
      <c r="G11" s="9" t="s">
        <v>61</v>
      </c>
    </row>
    <row r="12" spans="1:12" ht="45" x14ac:dyDescent="0.25">
      <c r="A12" s="10">
        <v>2</v>
      </c>
      <c r="B12" s="29" t="s">
        <v>69</v>
      </c>
      <c r="C12" s="9" t="s">
        <v>56</v>
      </c>
      <c r="D12" s="10">
        <v>0</v>
      </c>
      <c r="E12" s="30">
        <v>452</v>
      </c>
      <c r="F12" s="30">
        <v>452</v>
      </c>
      <c r="G12" s="9" t="s">
        <v>61</v>
      </c>
    </row>
    <row r="13" spans="1:12" ht="45" x14ac:dyDescent="0.25">
      <c r="A13" s="10">
        <v>3</v>
      </c>
      <c r="B13" s="29" t="s">
        <v>70</v>
      </c>
      <c r="C13" s="9" t="s">
        <v>28</v>
      </c>
      <c r="D13" s="10">
        <v>30</v>
      </c>
      <c r="E13" s="30">
        <v>32</v>
      </c>
      <c r="F13" s="9">
        <v>59</v>
      </c>
      <c r="G13" s="9" t="s">
        <v>61</v>
      </c>
    </row>
    <row r="14" spans="1:12" ht="15.75" x14ac:dyDescent="0.25">
      <c r="A14" s="6"/>
      <c r="B14" s="7"/>
      <c r="C14" s="8"/>
      <c r="D14" s="8"/>
      <c r="E14" s="6"/>
      <c r="F14" s="6"/>
      <c r="G14" s="6"/>
    </row>
    <row r="16" spans="1:12" s="40" customFormat="1" ht="20.25" x14ac:dyDescent="0.3">
      <c r="A16" s="39" t="s">
        <v>58</v>
      </c>
    </row>
    <row r="17" spans="1:2" s="40" customFormat="1" ht="20.25" x14ac:dyDescent="0.3">
      <c r="A17" s="39" t="s">
        <v>59</v>
      </c>
      <c r="B17" s="41"/>
    </row>
    <row r="18" spans="1:2" s="40" customFormat="1" ht="20.25" x14ac:dyDescent="0.3"/>
  </sheetData>
  <mergeCells count="3">
    <mergeCell ref="C6:J6"/>
    <mergeCell ref="C7:G7"/>
    <mergeCell ref="A6:B6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Фин-е</vt:lpstr>
      <vt:lpstr>Показатели</vt:lpstr>
      <vt:lpstr>Показатели!Область_печати</vt:lpstr>
      <vt:lpstr>'Фин-е'!Область_печати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Morgunova</cp:lastModifiedBy>
  <cp:lastPrinted>2023-03-13T11:21:39Z</cp:lastPrinted>
  <dcterms:created xsi:type="dcterms:W3CDTF">2019-12-26T05:08:53Z</dcterms:created>
  <dcterms:modified xsi:type="dcterms:W3CDTF">2023-03-14T04:47:03Z</dcterms:modified>
</cp:coreProperties>
</file>