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10" windowWidth="16275" windowHeight="11970" activeTab="1"/>
  </bookViews>
  <sheets>
    <sheet name="Фин-е" sheetId="1" r:id="rId1"/>
    <sheet name="Показатели" sheetId="2" r:id="rId2"/>
  </sheets>
  <definedNames>
    <definedName name="_xlnm.Print_Area" localSheetId="1">Показатели!$A$1:$G$19</definedName>
    <definedName name="_xlnm.Print_Area" localSheetId="0">'Фин-е'!$A$1:$L$35</definedName>
  </definedNames>
  <calcPr calcId="144525" iterate="1"/>
</workbook>
</file>

<file path=xl/calcChain.xml><?xml version="1.0" encoding="utf-8"?>
<calcChain xmlns="http://schemas.openxmlformats.org/spreadsheetml/2006/main">
  <c r="C30" i="1" l="1"/>
  <c r="H30" i="1"/>
  <c r="E30" i="1"/>
  <c r="F30" i="1"/>
  <c r="G30" i="1"/>
  <c r="I30" i="1"/>
  <c r="J30" i="1"/>
  <c r="K30" i="1"/>
  <c r="L30" i="1"/>
  <c r="D30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5" i="1"/>
  <c r="E22" i="1"/>
  <c r="F22" i="1"/>
  <c r="G22" i="1"/>
  <c r="I22" i="1"/>
  <c r="J22" i="1"/>
  <c r="K22" i="1"/>
  <c r="L22" i="1"/>
  <c r="D22" i="1"/>
  <c r="E16" i="1"/>
  <c r="F16" i="1"/>
  <c r="G16" i="1"/>
  <c r="G15" i="1" s="1"/>
  <c r="I16" i="1"/>
  <c r="J16" i="1"/>
  <c r="K16" i="1"/>
  <c r="K15" i="1" s="1"/>
  <c r="L16" i="1"/>
  <c r="D16" i="1"/>
  <c r="E15" i="1"/>
  <c r="F15" i="1"/>
  <c r="I15" i="1"/>
  <c r="J15" i="1"/>
  <c r="L15" i="1"/>
  <c r="D15" i="1"/>
  <c r="K28" i="1"/>
  <c r="J28" i="1"/>
  <c r="I28" i="1"/>
  <c r="G28" i="1"/>
  <c r="F28" i="1"/>
  <c r="E28" i="1"/>
  <c r="D28" i="1"/>
  <c r="I24" i="1"/>
  <c r="D24" i="1"/>
  <c r="K20" i="1"/>
  <c r="J20" i="1"/>
  <c r="I20" i="1"/>
  <c r="G20" i="1"/>
  <c r="F20" i="1"/>
  <c r="E20" i="1"/>
  <c r="D20" i="1"/>
  <c r="M19" i="1" l="1"/>
  <c r="M20" i="1"/>
  <c r="M21" i="1"/>
  <c r="M22" i="1" l="1"/>
  <c r="M17" i="1"/>
  <c r="M16" i="1"/>
  <c r="M18" i="1" l="1"/>
  <c r="M30" i="1" l="1"/>
  <c r="M15" i="1"/>
</calcChain>
</file>

<file path=xl/sharedStrings.xml><?xml version="1.0" encoding="utf-8"?>
<sst xmlns="http://schemas.openxmlformats.org/spreadsheetml/2006/main" count="81" uniqueCount="67">
  <si>
    <t>ОТЧЕТ</t>
  </si>
  <si>
    <t>о ходе реализации муниципальной программы</t>
  </si>
  <si>
    <t>Объем финансирования муниципальной программы, тыс. рублей</t>
  </si>
  <si>
    <t>Фактически профинансировано, тыс. рублей</t>
  </si>
  <si>
    <t>Всего</t>
  </si>
  <si>
    <t>Утверждено бюджетной росписью</t>
  </si>
  <si>
    <t>в том числе за счет средств</t>
  </si>
  <si>
    <t>Итого по муниципальной программе</t>
  </si>
  <si>
    <t>Наименование основных мероприятий муниципальной программы</t>
  </si>
  <si>
    <t>№  п.п.</t>
  </si>
  <si>
    <t>внебюджетные источники</t>
  </si>
  <si>
    <t>за счет внебюджетных источников</t>
  </si>
  <si>
    <t>бюджета Белоярского района</t>
  </si>
  <si>
    <t>бюджета автономного округа</t>
  </si>
  <si>
    <t>федерального бюджета</t>
  </si>
  <si>
    <t>3.1.</t>
  </si>
  <si>
    <t>3.2.</t>
  </si>
  <si>
    <t>Наименование муниципальной программы Белоярского района:</t>
  </si>
  <si>
    <t>Ответственный исполнитель муниципальной программы:</t>
  </si>
  <si>
    <t>№ п/п</t>
  </si>
  <si>
    <t>ИНФОРМАЦИЯ</t>
  </si>
  <si>
    <t>о достижении целевых показателей по реализации муниципальной программы</t>
  </si>
  <si>
    <t>Наименование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</si>
  <si>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</si>
  <si>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</si>
  <si>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</si>
  <si>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Выполнено за отчетный период</t>
  </si>
  <si>
    <t>Информационная    обеспеченность 
(источник предоставленной информации)</t>
  </si>
  <si>
    <t>%</t>
  </si>
  <si>
    <t>Создание и содержание мест (площадок) накопления твердых коммунальных отходов</t>
  </si>
  <si>
    <t>Обустройство мест (площадок) накопления твердых коммунальных отходов</t>
  </si>
  <si>
    <t>Организация деятельности по накоплению (в том числе раздельному накоплению), сбору, транспортированию, обработке, утилизации, обезвреживанию и захоронению твердых коммунальных отходов</t>
  </si>
  <si>
    <t>Рекультивация территории санкционированной свалки твердых бытовых отходов с.Полноват Белоярского района</t>
  </si>
  <si>
    <t>Рекультивация территории санкционированной свалки твердых бытовых отходов с.Казым Белоярского района</t>
  </si>
  <si>
    <t>Рекультивация территории санкционированной свалки твердых бытовых отходов с.Ванзеват Белоярского района</t>
  </si>
  <si>
    <t>Рекультивация полигона ТБО в г.Белоярский</t>
  </si>
  <si>
    <t>1.1.</t>
  </si>
  <si>
    <t>1.2.</t>
  </si>
  <si>
    <t>2.1.</t>
  </si>
  <si>
    <t>километр</t>
  </si>
  <si>
    <t>человек</t>
  </si>
  <si>
    <t>Управление природопользования, сельского хозяйства и развития предпринимательства администрации Белоярского района</t>
  </si>
  <si>
    <t>Начальник управления природопользования,</t>
  </si>
  <si>
    <t xml:space="preserve"> сельского хозяйства и развития предпринимательства         ______________________И.А.Гончаров</t>
  </si>
  <si>
    <t>кассовое исполнение по МП!!!</t>
  </si>
  <si>
    <t>УПСХРП</t>
  </si>
  <si>
    <t>Содержание мест (площадок) накопления твердых коммунальных отходов</t>
  </si>
  <si>
    <t>Экологическое образование, воспитание и формирование экологической культуры, в том числе в области обращения с твердыми коммунальными отходами, проведение мероприятий, приуроченных к Международной экологической акции «Спасти и сохранить»</t>
  </si>
  <si>
    <t>Протяженность очищенной береговой полосы водных объектов</t>
  </si>
  <si>
    <t>Количество населения, вовлеченного в мероприятия по очистке береговой полосы водных объектов (нарастающим итогом)</t>
  </si>
  <si>
    <t>Доля населения, вовлеченного в эколого-просветительские и эколого-образовательные мероприятия</t>
  </si>
  <si>
    <t xml:space="preserve">«Охрана окружающей среды»  </t>
  </si>
  <si>
    <t>за  2024 год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</si>
  <si>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«Развитие системы обращения с твердыми коммунальными отходами в Белоярском районе»</t>
    </r>
  </si>
  <si>
    <t>1.1.1.</t>
  </si>
  <si>
    <t>1.1.2.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</si>
  <si>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"Региональный проект "Комплексная система обращения с твердыми коммунальными отходами" </t>
    </r>
  </si>
  <si>
    <t>Белоярский межпоселенческий полигон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</si>
  <si>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«Ликвидация объектов накопленного экологического вреда окружающей среде»</t>
    </r>
  </si>
  <si>
    <t>3.3.</t>
  </si>
  <si>
    <t>3.4.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</si>
  <si>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«Реализации мероприятий межпоселенческого характера по охране окружающей среды»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</si>
  <si>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«Развитие системы экологического образования, воспитание и формирование экологической культуры» </t>
    </r>
  </si>
  <si>
    <t>5.1.</t>
  </si>
  <si>
    <t>Количество рекультивированных объектов размещения отходов</t>
  </si>
  <si>
    <t>единиц</t>
  </si>
  <si>
    <t>за 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</si>
</sst>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\ _₽_-;\-* #,##0.0\ _₽_-;_-* &quot;-&quot;?\ _₽_-;_-@_-"/>
    <numFmt numFmtId="166" formatCode="_-* #,##0.0_р_._-;\-* #,##0.0_р_._-;_-* &quot;-&quot;?_р_.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0" fontId="6" fillId="0" borderId="0" xfId="0" applyNumberFormat="1" applyFont="1" applyFill="1"/>
    <xf numFmtId="164" fontId="4" fillId="0" borderId="0" xfId="0" applyNumberFormat="1" applyFont="1" applyFill="1"/>
    <xf numFmtId="0" fontId="4" fillId="0" borderId="0" xfId="0" applyFont="1" applyFill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165" fontId="2" fillId="0" borderId="0" xfId="0" applyNumberFormat="1" applyFont="1" applyFill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5" fontId="2" fillId="0" borderId="0" xfId="0" applyNumberFormat="1" applyFont="1"/>
    <xf numFmtId="165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7" fillId="0" borderId="2" xfId="0" applyFont="1" applyFill="1" applyBorder="1" applyAlignment="1">
      <alignment vertical="top" wrapText="1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 indent="1"/>
    </xf>
    <xf numFmtId="0" fontId="7" fillId="0" borderId="1" xfId="0" applyFont="1" applyFill="1" applyBorder="1" applyAlignment="1">
      <alignment horizontal="left" vertical="top" wrapText="1" indent="1"/>
    </xf>
    <xf numFmtId="166" fontId="7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="60" zoomScaleNormal="100" workbookViewId="0">
      <selection activeCell="N27" sqref="N27"/>
    </sheetView>
  </sheetViews>
  <sheetFormatPr defaultRowHeight="15" x14ac:dyDescent="0.25"/>
  <cols>
    <col min="1" max="1" width="7.140625" style="1" customWidth="1"/>
    <col min="2" max="2" width="36.7109375" style="1" customWidth="1"/>
    <col min="3" max="3" width="14.7109375" style="1" customWidth="1"/>
    <col min="4" max="4" width="14.5703125" style="1" customWidth="1"/>
    <col min="5" max="5" width="13.28515625" style="1" customWidth="1"/>
    <col min="6" max="6" width="11.140625" style="1" customWidth="1"/>
    <col min="7" max="7" width="12.28515625" style="1" customWidth="1"/>
    <col min="8" max="8" width="16.42578125" style="1" customWidth="1"/>
    <col min="9" max="9" width="13.85546875" style="1" customWidth="1"/>
    <col min="10" max="10" width="14.85546875" style="1" customWidth="1"/>
    <col min="11" max="11" width="13.42578125" style="1" customWidth="1"/>
    <col min="12" max="12" width="11.85546875" style="1" customWidth="1"/>
    <col min="13" max="13" width="12.28515625" style="1" customWidth="1"/>
    <col min="14" max="16384" width="9.140625" style="1"/>
  </cols>
  <sheetData>
    <row r="1" spans="1:14" s="30" customFormat="1" ht="20.25" x14ac:dyDescent="0.3"/>
    <row r="2" spans="1:14" s="30" customFormat="1" ht="20.25" x14ac:dyDescent="0.3">
      <c r="A2" s="38"/>
      <c r="E2" s="39" t="s">
        <v>0</v>
      </c>
    </row>
    <row r="3" spans="1:14" s="30" customFormat="1" ht="20.25" x14ac:dyDescent="0.3">
      <c r="A3" s="38"/>
      <c r="E3" s="39" t="s">
        <v>1</v>
      </c>
    </row>
    <row r="4" spans="1:14" s="30" customFormat="1" ht="20.25" x14ac:dyDescent="0.3">
      <c r="A4" s="38"/>
      <c r="E4" s="40" t="s">
        <v>52</v>
      </c>
    </row>
    <row r="5" spans="1:14" s="32" customFormat="1" ht="15.75" x14ac:dyDescent="0.25"/>
    <row r="6" spans="1:14" s="32" customFormat="1" ht="37.5" customHeight="1" x14ac:dyDescent="0.3">
      <c r="A6" s="43" t="s">
        <v>17</v>
      </c>
      <c r="B6" s="43"/>
      <c r="C6" s="43"/>
      <c r="D6" s="43"/>
      <c r="E6" s="42" t="s">
        <v>51</v>
      </c>
      <c r="F6" s="42"/>
      <c r="G6" s="42"/>
      <c r="H6" s="42"/>
      <c r="I6" s="42"/>
      <c r="J6" s="42"/>
      <c r="K6" s="42"/>
      <c r="L6" s="42"/>
    </row>
    <row r="7" spans="1:14" s="32" customFormat="1" ht="37.5" customHeight="1" x14ac:dyDescent="0.25">
      <c r="A7" s="42" t="s">
        <v>18</v>
      </c>
      <c r="B7" s="42"/>
      <c r="C7" s="42"/>
      <c r="D7" s="42"/>
      <c r="E7" s="42" t="s">
        <v>41</v>
      </c>
      <c r="F7" s="42"/>
      <c r="G7" s="42"/>
      <c r="H7" s="42"/>
      <c r="I7" s="42"/>
      <c r="J7" s="42"/>
      <c r="K7" s="42"/>
      <c r="L7" s="42"/>
    </row>
    <row r="8" spans="1:14" ht="20.25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48" customHeight="1" x14ac:dyDescent="0.25">
      <c r="A9" s="41" t="s">
        <v>9</v>
      </c>
      <c r="B9" s="41" t="s">
        <v>8</v>
      </c>
      <c r="C9" s="41" t="s">
        <v>2</v>
      </c>
      <c r="D9" s="41"/>
      <c r="E9" s="41"/>
      <c r="F9" s="41"/>
      <c r="G9" s="41"/>
      <c r="H9" s="41" t="s">
        <v>3</v>
      </c>
      <c r="I9" s="41"/>
      <c r="J9" s="41"/>
      <c r="K9" s="41"/>
      <c r="L9" s="41"/>
    </row>
    <row r="10" spans="1:14" ht="16.5" customHeight="1" x14ac:dyDescent="0.25">
      <c r="A10" s="41"/>
      <c r="B10" s="41"/>
      <c r="C10" s="41" t="s">
        <v>4</v>
      </c>
      <c r="D10" s="41" t="s">
        <v>5</v>
      </c>
      <c r="E10" s="41"/>
      <c r="F10" s="41"/>
      <c r="G10" s="41" t="s">
        <v>10</v>
      </c>
      <c r="H10" s="41" t="s">
        <v>4</v>
      </c>
      <c r="I10" s="41" t="s">
        <v>6</v>
      </c>
      <c r="J10" s="41"/>
      <c r="K10" s="41"/>
      <c r="L10" s="41" t="s">
        <v>11</v>
      </c>
    </row>
    <row r="11" spans="1:14" x14ac:dyDescent="0.25">
      <c r="A11" s="41"/>
      <c r="B11" s="41"/>
      <c r="C11" s="41"/>
      <c r="D11" s="41" t="s">
        <v>6</v>
      </c>
      <c r="E11" s="41"/>
      <c r="F11" s="41"/>
      <c r="G11" s="41"/>
      <c r="H11" s="41"/>
      <c r="I11" s="41"/>
      <c r="J11" s="41"/>
      <c r="K11" s="41"/>
      <c r="L11" s="41"/>
    </row>
    <row r="12" spans="1:14" ht="46.5" customHeight="1" x14ac:dyDescent="0.25">
      <c r="A12" s="41"/>
      <c r="B12" s="41"/>
      <c r="C12" s="41"/>
      <c r="D12" s="41" t="s">
        <v>12</v>
      </c>
      <c r="E12" s="41" t="s">
        <v>13</v>
      </c>
      <c r="F12" s="41" t="s">
        <v>14</v>
      </c>
      <c r="G12" s="41"/>
      <c r="H12" s="41"/>
      <c r="I12" s="41" t="s">
        <v>12</v>
      </c>
      <c r="J12" s="41" t="s">
        <v>13</v>
      </c>
      <c r="K12" s="41" t="s">
        <v>14</v>
      </c>
      <c r="L12" s="41"/>
    </row>
    <row r="13" spans="1:14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4" x14ac:dyDescent="0.25">
      <c r="A14" s="13">
        <v>1</v>
      </c>
      <c r="B14" s="13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</row>
    <row r="15" spans="1:14" s="11" customFormat="1" ht="75.75" customHeight="1" x14ac:dyDescent="0.25">
      <c r="A15" s="18">
        <v>1</v>
      </c>
      <c r="B15" s="44" t="s">
        <v>53</v>
      </c>
      <c r="C15" s="45">
        <f>SUM(D15:F15)</f>
        <v>2865.9</v>
      </c>
      <c r="D15" s="46">
        <f>D16+D19</f>
        <v>2731.1</v>
      </c>
      <c r="E15" s="46">
        <f t="shared" ref="E15:L15" si="0">E16+E19</f>
        <v>134.80000000000001</v>
      </c>
      <c r="F15" s="46">
        <f t="shared" si="0"/>
        <v>0</v>
      </c>
      <c r="G15" s="46">
        <f t="shared" si="0"/>
        <v>0</v>
      </c>
      <c r="H15" s="46">
        <f>I15+J15+K15</f>
        <v>2865.9</v>
      </c>
      <c r="I15" s="46">
        <f t="shared" si="0"/>
        <v>2731.1</v>
      </c>
      <c r="J15" s="46">
        <f t="shared" si="0"/>
        <v>134.80000000000001</v>
      </c>
      <c r="K15" s="46">
        <f t="shared" si="0"/>
        <v>0</v>
      </c>
      <c r="L15" s="46">
        <f t="shared" si="0"/>
        <v>0</v>
      </c>
      <c r="M15" s="22">
        <f>C15-H15</f>
        <v>0</v>
      </c>
      <c r="N15" s="12"/>
    </row>
    <row r="16" spans="1:14" s="11" customFormat="1" ht="58.5" customHeight="1" x14ac:dyDescent="0.25">
      <c r="A16" s="18" t="s">
        <v>36</v>
      </c>
      <c r="B16" s="50" t="s">
        <v>29</v>
      </c>
      <c r="C16" s="45">
        <f t="shared" ref="C16:C30" si="1">SUM(D16:F16)</f>
        <v>2731.1</v>
      </c>
      <c r="D16" s="46">
        <f>D17+D18</f>
        <v>2731.1</v>
      </c>
      <c r="E16" s="46">
        <f t="shared" ref="E16:L16" si="2">E17+E18</f>
        <v>0</v>
      </c>
      <c r="F16" s="46">
        <f t="shared" si="2"/>
        <v>0</v>
      </c>
      <c r="G16" s="46">
        <f t="shared" si="2"/>
        <v>0</v>
      </c>
      <c r="H16" s="46">
        <f t="shared" ref="H16:H30" si="3">I16+J16+K16</f>
        <v>2731.1</v>
      </c>
      <c r="I16" s="46">
        <f t="shared" si="2"/>
        <v>2731.1</v>
      </c>
      <c r="J16" s="46">
        <f t="shared" si="2"/>
        <v>0</v>
      </c>
      <c r="K16" s="46">
        <f t="shared" si="2"/>
        <v>0</v>
      </c>
      <c r="L16" s="46">
        <f t="shared" si="2"/>
        <v>0</v>
      </c>
      <c r="M16" s="22">
        <f t="shared" ref="M16:M22" si="4">C16-H16</f>
        <v>0</v>
      </c>
      <c r="N16" s="12"/>
    </row>
    <row r="17" spans="1:14" s="11" customFormat="1" ht="58.5" customHeight="1" x14ac:dyDescent="0.25">
      <c r="A17" s="18" t="s">
        <v>54</v>
      </c>
      <c r="B17" s="47" t="s">
        <v>30</v>
      </c>
      <c r="C17" s="45">
        <f t="shared" si="1"/>
        <v>0</v>
      </c>
      <c r="D17" s="46">
        <v>0</v>
      </c>
      <c r="E17" s="46">
        <v>0</v>
      </c>
      <c r="F17" s="46">
        <v>0</v>
      </c>
      <c r="G17" s="46">
        <v>0</v>
      </c>
      <c r="H17" s="46">
        <f t="shared" si="3"/>
        <v>0</v>
      </c>
      <c r="I17" s="46">
        <v>0</v>
      </c>
      <c r="J17" s="46">
        <v>0</v>
      </c>
      <c r="K17" s="46">
        <v>0</v>
      </c>
      <c r="L17" s="25"/>
      <c r="M17" s="22">
        <f t="shared" si="4"/>
        <v>0</v>
      </c>
      <c r="N17" s="12"/>
    </row>
    <row r="18" spans="1:14" s="11" customFormat="1" ht="58.5" customHeight="1" x14ac:dyDescent="0.25">
      <c r="A18" s="18" t="s">
        <v>55</v>
      </c>
      <c r="B18" s="47" t="s">
        <v>46</v>
      </c>
      <c r="C18" s="45">
        <f t="shared" si="1"/>
        <v>2731.1</v>
      </c>
      <c r="D18" s="46">
        <v>2731.1</v>
      </c>
      <c r="E18" s="46">
        <v>0</v>
      </c>
      <c r="F18" s="46">
        <v>0</v>
      </c>
      <c r="G18" s="46">
        <v>0</v>
      </c>
      <c r="H18" s="46">
        <f t="shared" si="3"/>
        <v>2731.1</v>
      </c>
      <c r="I18" s="46">
        <v>2731.1</v>
      </c>
      <c r="J18" s="46">
        <v>0</v>
      </c>
      <c r="K18" s="46">
        <v>0</v>
      </c>
      <c r="L18" s="25"/>
      <c r="M18" s="22">
        <f t="shared" si="4"/>
        <v>0</v>
      </c>
      <c r="N18" s="12"/>
    </row>
    <row r="19" spans="1:14" s="11" customFormat="1" ht="118.5" customHeight="1" x14ac:dyDescent="0.25">
      <c r="A19" s="19" t="s">
        <v>37</v>
      </c>
      <c r="B19" s="21" t="s">
        <v>31</v>
      </c>
      <c r="C19" s="45">
        <f t="shared" si="1"/>
        <v>134.80000000000001</v>
      </c>
      <c r="D19" s="46">
        <v>0</v>
      </c>
      <c r="E19" s="46">
        <v>134.80000000000001</v>
      </c>
      <c r="F19" s="46">
        <v>0</v>
      </c>
      <c r="G19" s="46">
        <v>0</v>
      </c>
      <c r="H19" s="46">
        <f t="shared" si="3"/>
        <v>134.80000000000001</v>
      </c>
      <c r="I19" s="46">
        <v>0</v>
      </c>
      <c r="J19" s="46">
        <v>134.80000000000001</v>
      </c>
      <c r="K19" s="46">
        <v>0</v>
      </c>
      <c r="L19" s="25"/>
      <c r="M19" s="22">
        <f t="shared" si="4"/>
        <v>0</v>
      </c>
      <c r="N19" s="12"/>
    </row>
    <row r="20" spans="1:14" s="11" customFormat="1" ht="77.25" customHeight="1" x14ac:dyDescent="0.25">
      <c r="A20" s="19">
        <v>2</v>
      </c>
      <c r="B20" s="21" t="s">
        <v>56</v>
      </c>
      <c r="C20" s="45">
        <f t="shared" si="1"/>
        <v>0</v>
      </c>
      <c r="D20" s="46">
        <f>D21</f>
        <v>0</v>
      </c>
      <c r="E20" s="46">
        <f t="shared" ref="E20:K20" si="5">E21</f>
        <v>0</v>
      </c>
      <c r="F20" s="46">
        <f t="shared" si="5"/>
        <v>0</v>
      </c>
      <c r="G20" s="46">
        <f t="shared" si="5"/>
        <v>0</v>
      </c>
      <c r="H20" s="46">
        <f t="shared" si="3"/>
        <v>0</v>
      </c>
      <c r="I20" s="46">
        <f t="shared" si="5"/>
        <v>0</v>
      </c>
      <c r="J20" s="46">
        <f t="shared" si="5"/>
        <v>0</v>
      </c>
      <c r="K20" s="46">
        <f t="shared" si="5"/>
        <v>0</v>
      </c>
      <c r="L20" s="25"/>
      <c r="M20" s="22">
        <f t="shared" si="4"/>
        <v>0</v>
      </c>
      <c r="N20" s="12"/>
    </row>
    <row r="21" spans="1:14" s="11" customFormat="1" ht="34.5" customHeight="1" x14ac:dyDescent="0.25">
      <c r="A21" s="19" t="s">
        <v>38</v>
      </c>
      <c r="B21" s="48" t="s">
        <v>57</v>
      </c>
      <c r="C21" s="45">
        <f t="shared" si="1"/>
        <v>0</v>
      </c>
      <c r="D21" s="46">
        <v>0</v>
      </c>
      <c r="E21" s="46">
        <v>0</v>
      </c>
      <c r="F21" s="46">
        <v>0</v>
      </c>
      <c r="G21" s="46">
        <v>0</v>
      </c>
      <c r="H21" s="46">
        <f t="shared" si="3"/>
        <v>0</v>
      </c>
      <c r="I21" s="46">
        <v>0</v>
      </c>
      <c r="J21" s="46">
        <v>0</v>
      </c>
      <c r="K21" s="46">
        <v>0</v>
      </c>
      <c r="L21" s="25"/>
      <c r="M21" s="22">
        <f t="shared" si="4"/>
        <v>0</v>
      </c>
      <c r="N21" s="12"/>
    </row>
    <row r="22" spans="1:14" s="11" customFormat="1" ht="73.5" customHeight="1" x14ac:dyDescent="0.25">
      <c r="A22" s="19">
        <v>3</v>
      </c>
      <c r="B22" s="21" t="s">
        <v>58</v>
      </c>
      <c r="C22" s="45">
        <f t="shared" si="1"/>
        <v>103489.60000000001</v>
      </c>
      <c r="D22" s="46">
        <f>D23+D24+D25+D26</f>
        <v>46717.7</v>
      </c>
      <c r="E22" s="46">
        <f t="shared" ref="E22:L22" si="6">E23+E24+E25+E26</f>
        <v>56771.9</v>
      </c>
      <c r="F22" s="46">
        <f t="shared" si="6"/>
        <v>0</v>
      </c>
      <c r="G22" s="46">
        <f t="shared" si="6"/>
        <v>0</v>
      </c>
      <c r="H22" s="46">
        <f t="shared" si="3"/>
        <v>100435.9</v>
      </c>
      <c r="I22" s="46">
        <f t="shared" si="6"/>
        <v>43664</v>
      </c>
      <c r="J22" s="46">
        <f t="shared" si="6"/>
        <v>56771.9</v>
      </c>
      <c r="K22" s="46">
        <f t="shared" si="6"/>
        <v>0</v>
      </c>
      <c r="L22" s="46">
        <f t="shared" si="6"/>
        <v>0</v>
      </c>
      <c r="M22" s="22">
        <f t="shared" si="4"/>
        <v>3053.7000000000116</v>
      </c>
      <c r="N22" s="12"/>
    </row>
    <row r="23" spans="1:14" s="11" customFormat="1" ht="41.25" customHeight="1" x14ac:dyDescent="0.25">
      <c r="A23" s="19" t="s">
        <v>15</v>
      </c>
      <c r="B23" s="48" t="s">
        <v>35</v>
      </c>
      <c r="C23" s="45">
        <f t="shared" si="1"/>
        <v>242.7</v>
      </c>
      <c r="D23" s="46">
        <v>242.7</v>
      </c>
      <c r="E23" s="46">
        <v>0</v>
      </c>
      <c r="F23" s="46">
        <v>0</v>
      </c>
      <c r="G23" s="46">
        <v>0</v>
      </c>
      <c r="H23" s="46">
        <f t="shared" si="3"/>
        <v>242.7</v>
      </c>
      <c r="I23" s="46">
        <v>242.7</v>
      </c>
      <c r="J23" s="46">
        <v>0</v>
      </c>
      <c r="K23" s="46">
        <v>0</v>
      </c>
      <c r="L23" s="25"/>
      <c r="M23" s="22"/>
      <c r="N23" s="12"/>
    </row>
    <row r="24" spans="1:14" s="11" customFormat="1" ht="73.5" customHeight="1" x14ac:dyDescent="0.25">
      <c r="A24" s="19" t="s">
        <v>16</v>
      </c>
      <c r="B24" s="48" t="s">
        <v>33</v>
      </c>
      <c r="C24" s="45">
        <f t="shared" si="1"/>
        <v>81102.7</v>
      </c>
      <c r="D24" s="46">
        <f>14330.8+10000</f>
        <v>24330.799999999999</v>
      </c>
      <c r="E24" s="46">
        <v>56771.9</v>
      </c>
      <c r="F24" s="46">
        <v>0</v>
      </c>
      <c r="G24" s="46">
        <v>0</v>
      </c>
      <c r="H24" s="46">
        <f t="shared" si="3"/>
        <v>81102.7</v>
      </c>
      <c r="I24" s="46">
        <f>14330.8+10000</f>
        <v>24330.799999999999</v>
      </c>
      <c r="J24" s="46">
        <v>56771.9</v>
      </c>
      <c r="K24" s="46">
        <v>0</v>
      </c>
      <c r="L24" s="25"/>
      <c r="M24" s="22"/>
      <c r="N24" s="12"/>
    </row>
    <row r="25" spans="1:14" s="11" customFormat="1" ht="72.75" customHeight="1" x14ac:dyDescent="0.25">
      <c r="A25" s="19" t="s">
        <v>59</v>
      </c>
      <c r="B25" s="48" t="s">
        <v>34</v>
      </c>
      <c r="C25" s="45">
        <f t="shared" si="1"/>
        <v>19090.5</v>
      </c>
      <c r="D25" s="46">
        <v>19090.5</v>
      </c>
      <c r="E25" s="46">
        <v>0</v>
      </c>
      <c r="F25" s="46">
        <v>0</v>
      </c>
      <c r="G25" s="46">
        <v>0</v>
      </c>
      <c r="H25" s="46">
        <f t="shared" si="3"/>
        <v>19090.5</v>
      </c>
      <c r="I25" s="46">
        <v>19090.5</v>
      </c>
      <c r="J25" s="46">
        <v>0</v>
      </c>
      <c r="K25" s="46">
        <v>0</v>
      </c>
      <c r="L25" s="25"/>
      <c r="M25" s="22"/>
      <c r="N25" s="12"/>
    </row>
    <row r="26" spans="1:14" s="11" customFormat="1" ht="72" customHeight="1" x14ac:dyDescent="0.25">
      <c r="A26" s="19" t="s">
        <v>60</v>
      </c>
      <c r="B26" s="48" t="s">
        <v>32</v>
      </c>
      <c r="C26" s="45">
        <f t="shared" si="1"/>
        <v>3053.7</v>
      </c>
      <c r="D26" s="46">
        <v>3053.7</v>
      </c>
      <c r="E26" s="46">
        <v>0</v>
      </c>
      <c r="F26" s="46">
        <v>0</v>
      </c>
      <c r="G26" s="46">
        <v>0</v>
      </c>
      <c r="H26" s="46">
        <f t="shared" si="3"/>
        <v>0</v>
      </c>
      <c r="I26" s="46">
        <v>0</v>
      </c>
      <c r="J26" s="46">
        <v>0</v>
      </c>
      <c r="K26" s="46">
        <v>0</v>
      </c>
      <c r="L26" s="25"/>
      <c r="M26" s="22"/>
      <c r="N26" s="12"/>
    </row>
    <row r="27" spans="1:14" s="11" customFormat="1" ht="72" customHeight="1" x14ac:dyDescent="0.25">
      <c r="A27" s="19">
        <v>4</v>
      </c>
      <c r="B27" s="21" t="s">
        <v>61</v>
      </c>
      <c r="C27" s="45">
        <f t="shared" si="1"/>
        <v>0</v>
      </c>
      <c r="D27" s="46">
        <v>0</v>
      </c>
      <c r="E27" s="46">
        <v>0</v>
      </c>
      <c r="F27" s="46">
        <v>0</v>
      </c>
      <c r="G27" s="46">
        <v>0</v>
      </c>
      <c r="H27" s="46">
        <f t="shared" si="3"/>
        <v>0</v>
      </c>
      <c r="I27" s="46">
        <v>0</v>
      </c>
      <c r="J27" s="46">
        <v>0</v>
      </c>
      <c r="K27" s="46">
        <v>0</v>
      </c>
      <c r="L27" s="25"/>
      <c r="M27" s="22"/>
      <c r="N27" s="12"/>
    </row>
    <row r="28" spans="1:14" s="11" customFormat="1" ht="90" customHeight="1" x14ac:dyDescent="0.25">
      <c r="A28" s="20">
        <v>5</v>
      </c>
      <c r="B28" s="21" t="s">
        <v>62</v>
      </c>
      <c r="C28" s="45">
        <f t="shared" si="1"/>
        <v>598.6</v>
      </c>
      <c r="D28" s="49">
        <f>D29</f>
        <v>598.6</v>
      </c>
      <c r="E28" s="49">
        <f t="shared" ref="E28:K28" si="7">E29</f>
        <v>0</v>
      </c>
      <c r="F28" s="49">
        <f t="shared" si="7"/>
        <v>0</v>
      </c>
      <c r="G28" s="49">
        <f t="shared" si="7"/>
        <v>0</v>
      </c>
      <c r="H28" s="46">
        <f t="shared" si="3"/>
        <v>598.6</v>
      </c>
      <c r="I28" s="49">
        <f>I29</f>
        <v>598.6</v>
      </c>
      <c r="J28" s="49">
        <f t="shared" si="7"/>
        <v>0</v>
      </c>
      <c r="K28" s="49">
        <f t="shared" si="7"/>
        <v>0</v>
      </c>
      <c r="L28" s="25"/>
      <c r="M28" s="22"/>
      <c r="N28" s="12"/>
    </row>
    <row r="29" spans="1:14" s="11" customFormat="1" ht="82.5" customHeight="1" x14ac:dyDescent="0.25">
      <c r="A29" s="20" t="s">
        <v>63</v>
      </c>
      <c r="B29" s="48" t="s">
        <v>47</v>
      </c>
      <c r="C29" s="45">
        <f t="shared" si="1"/>
        <v>598.6</v>
      </c>
      <c r="D29" s="49">
        <v>598.6</v>
      </c>
      <c r="E29" s="49">
        <v>0</v>
      </c>
      <c r="F29" s="49">
        <v>0</v>
      </c>
      <c r="G29" s="49">
        <v>0</v>
      </c>
      <c r="H29" s="46">
        <f t="shared" si="3"/>
        <v>598.6</v>
      </c>
      <c r="I29" s="49">
        <v>598.6</v>
      </c>
      <c r="J29" s="49">
        <v>0</v>
      </c>
      <c r="K29" s="49">
        <v>0</v>
      </c>
      <c r="L29" s="25"/>
      <c r="M29" s="22"/>
      <c r="N29" s="12"/>
    </row>
    <row r="30" spans="1:14" s="17" customFormat="1" ht="28.5" x14ac:dyDescent="0.2">
      <c r="A30" s="14"/>
      <c r="B30" s="14" t="s">
        <v>7</v>
      </c>
      <c r="C30" s="28">
        <f t="shared" si="1"/>
        <v>106954.1</v>
      </c>
      <c r="D30" s="26">
        <f>D15+D20+D22+D27+D28</f>
        <v>50047.399999999994</v>
      </c>
      <c r="E30" s="26">
        <f t="shared" ref="E30:L30" si="8">E15+E20+E22+E27+E28</f>
        <v>56906.700000000004</v>
      </c>
      <c r="F30" s="26">
        <f t="shared" si="8"/>
        <v>0</v>
      </c>
      <c r="G30" s="26">
        <f t="shared" si="8"/>
        <v>0</v>
      </c>
      <c r="H30" s="26">
        <f t="shared" si="3"/>
        <v>103900.4</v>
      </c>
      <c r="I30" s="26">
        <f t="shared" si="8"/>
        <v>46993.7</v>
      </c>
      <c r="J30" s="26">
        <f t="shared" si="8"/>
        <v>56906.700000000004</v>
      </c>
      <c r="K30" s="26">
        <f t="shared" si="8"/>
        <v>0</v>
      </c>
      <c r="L30" s="26">
        <f t="shared" si="8"/>
        <v>0</v>
      </c>
      <c r="M30" s="15">
        <f>H30/C30</f>
        <v>0.97144849987050508</v>
      </c>
      <c r="N30" s="16" t="s">
        <v>44</v>
      </c>
    </row>
    <row r="31" spans="1:14" x14ac:dyDescent="0.25"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3" spans="1:2" s="30" customFormat="1" ht="20.25" x14ac:dyDescent="0.3">
      <c r="A33" s="29" t="s">
        <v>42</v>
      </c>
    </row>
    <row r="34" spans="1:2" s="30" customFormat="1" ht="20.25" x14ac:dyDescent="0.3">
      <c r="A34" s="29" t="s">
        <v>43</v>
      </c>
      <c r="B34" s="31"/>
    </row>
    <row r="35" spans="1:2" s="30" customFormat="1" ht="20.25" x14ac:dyDescent="0.3"/>
  </sheetData>
  <mergeCells count="21">
    <mergeCell ref="E6:L6"/>
    <mergeCell ref="E7:L7"/>
    <mergeCell ref="J12:J13"/>
    <mergeCell ref="F12:F13"/>
    <mergeCell ref="C9:G9"/>
    <mergeCell ref="H9:L9"/>
    <mergeCell ref="C10:C13"/>
    <mergeCell ref="D10:F10"/>
    <mergeCell ref="G10:G13"/>
    <mergeCell ref="H10:H13"/>
    <mergeCell ref="I10:K11"/>
    <mergeCell ref="L10:L13"/>
    <mergeCell ref="D11:F11"/>
    <mergeCell ref="D12:D13"/>
    <mergeCell ref="K12:K13"/>
    <mergeCell ref="A6:D6"/>
    <mergeCell ref="B9:B13"/>
    <mergeCell ref="A9:A13"/>
    <mergeCell ref="A7:D7"/>
    <mergeCell ref="E12:E13"/>
    <mergeCell ref="I12:I1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view="pageBreakPreview" zoomScale="60" zoomScaleNormal="100" workbookViewId="0">
      <selection activeCell="J37" sqref="J37"/>
    </sheetView>
  </sheetViews>
  <sheetFormatPr defaultRowHeight="15" x14ac:dyDescent="0.25"/>
  <cols>
    <col min="1" max="1" width="8.28515625" style="1" customWidth="1"/>
    <col min="2" max="2" width="59.42578125" style="1" customWidth="1"/>
    <col min="3" max="4" width="16.42578125" style="1" customWidth="1"/>
    <col min="5" max="5" width="17.7109375" style="1" customWidth="1"/>
    <col min="6" max="6" width="14.7109375" style="1" customWidth="1"/>
    <col min="7" max="7" width="18.5703125" style="1" customWidth="1"/>
    <col min="8" max="8" width="35.28515625" style="1" customWidth="1"/>
    <col min="9" max="9" width="12.42578125" style="1" customWidth="1"/>
    <col min="10" max="16384" width="9.140625" style="1"/>
  </cols>
  <sheetData>
    <row r="1" spans="1:12" s="35" customFormat="1" ht="15.75" x14ac:dyDescent="0.25"/>
    <row r="2" spans="1:12" s="35" customFormat="1" ht="15.75" x14ac:dyDescent="0.25">
      <c r="C2" s="33" t="s">
        <v>20</v>
      </c>
      <c r="E2" s="33"/>
    </row>
    <row r="3" spans="1:12" s="35" customFormat="1" ht="15.75" x14ac:dyDescent="0.25">
      <c r="C3" s="33" t="s">
        <v>21</v>
      </c>
      <c r="E3" s="33"/>
    </row>
    <row r="4" spans="1:12" s="35" customFormat="1" ht="15.75" x14ac:dyDescent="0.25">
      <c r="C4" s="34" t="s">
        <v>66</v>
      </c>
      <c r="E4" s="33"/>
    </row>
    <row r="5" spans="1:12" x14ac:dyDescent="0.25">
      <c r="E5" s="2"/>
    </row>
    <row r="6" spans="1:12" ht="15" customHeight="1" x14ac:dyDescent="0.25">
      <c r="A6" s="53" t="s">
        <v>17</v>
      </c>
      <c r="B6" s="53"/>
      <c r="C6" s="51" t="s">
        <v>51</v>
      </c>
      <c r="D6" s="51"/>
      <c r="E6" s="51"/>
      <c r="F6" s="51"/>
      <c r="G6" s="51"/>
      <c r="H6" s="51"/>
      <c r="I6" s="51"/>
      <c r="J6" s="51"/>
      <c r="K6" s="3"/>
      <c r="L6" s="3"/>
    </row>
    <row r="7" spans="1:12" ht="43.5" customHeight="1" x14ac:dyDescent="0.25">
      <c r="A7" s="54" t="s">
        <v>18</v>
      </c>
      <c r="B7" s="54"/>
      <c r="C7" s="51" t="s">
        <v>41</v>
      </c>
      <c r="D7" s="51"/>
      <c r="E7" s="51"/>
      <c r="F7" s="51"/>
      <c r="G7" s="51"/>
      <c r="H7" s="52"/>
      <c r="I7" s="52"/>
      <c r="J7" s="52"/>
      <c r="K7" s="3"/>
      <c r="L7" s="3"/>
    </row>
    <row r="8" spans="1:12" x14ac:dyDescent="0.25">
      <c r="E8" s="2"/>
    </row>
    <row r="9" spans="1:12" ht="75" x14ac:dyDescent="0.25">
      <c r="A9" s="5" t="s">
        <v>19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26</v>
      </c>
      <c r="G9" s="4" t="s">
        <v>27</v>
      </c>
    </row>
    <row r="10" spans="1:12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7</v>
      </c>
      <c r="G10" s="4">
        <v>8</v>
      </c>
    </row>
    <row r="11" spans="1:12" ht="30" x14ac:dyDescent="0.25">
      <c r="A11" s="10">
        <v>1</v>
      </c>
      <c r="B11" s="23" t="s">
        <v>64</v>
      </c>
      <c r="C11" s="9" t="s">
        <v>65</v>
      </c>
      <c r="D11" s="10">
        <v>0</v>
      </c>
      <c r="E11" s="24">
        <v>1</v>
      </c>
      <c r="F11" s="9">
        <v>1</v>
      </c>
      <c r="G11" s="9" t="s">
        <v>45</v>
      </c>
    </row>
    <row r="12" spans="1:12" ht="30" x14ac:dyDescent="0.25">
      <c r="A12" s="36">
        <v>2</v>
      </c>
      <c r="B12" s="23" t="s">
        <v>48</v>
      </c>
      <c r="C12" s="36" t="s">
        <v>39</v>
      </c>
      <c r="D12" s="36">
        <v>0</v>
      </c>
      <c r="E12" s="24">
        <v>1</v>
      </c>
      <c r="F12" s="36">
        <v>1</v>
      </c>
      <c r="G12" s="36" t="s">
        <v>45</v>
      </c>
    </row>
    <row r="13" spans="1:12" ht="45" x14ac:dyDescent="0.25">
      <c r="A13" s="10">
        <v>3</v>
      </c>
      <c r="B13" s="23" t="s">
        <v>49</v>
      </c>
      <c r="C13" s="9" t="s">
        <v>40</v>
      </c>
      <c r="D13" s="10">
        <v>0</v>
      </c>
      <c r="E13" s="24">
        <v>678</v>
      </c>
      <c r="F13" s="24">
        <v>678</v>
      </c>
      <c r="G13" s="9" t="s">
        <v>45</v>
      </c>
    </row>
    <row r="14" spans="1:12" ht="30" x14ac:dyDescent="0.25">
      <c r="A14" s="10">
        <v>4</v>
      </c>
      <c r="B14" s="23" t="s">
        <v>50</v>
      </c>
      <c r="C14" s="9" t="s">
        <v>28</v>
      </c>
      <c r="D14" s="10">
        <v>30</v>
      </c>
      <c r="E14" s="24">
        <v>33</v>
      </c>
      <c r="F14" s="9">
        <v>52</v>
      </c>
      <c r="G14" s="9" t="s">
        <v>45</v>
      </c>
    </row>
    <row r="15" spans="1:12" ht="15.75" x14ac:dyDescent="0.25">
      <c r="A15" s="6"/>
      <c r="B15" s="7"/>
      <c r="C15" s="8"/>
      <c r="D15" s="8"/>
      <c r="E15" s="6"/>
      <c r="F15" s="6"/>
      <c r="G15" s="6"/>
    </row>
    <row r="17" spans="1:2" s="30" customFormat="1" ht="20.25" x14ac:dyDescent="0.3">
      <c r="A17" s="29" t="s">
        <v>42</v>
      </c>
    </row>
    <row r="18" spans="1:2" s="30" customFormat="1" ht="20.25" x14ac:dyDescent="0.3">
      <c r="A18" s="29" t="s">
        <v>43</v>
      </c>
      <c r="B18" s="31"/>
    </row>
    <row r="19" spans="1:2" s="30" customFormat="1" ht="20.25" x14ac:dyDescent="0.3"/>
  </sheetData>
  <mergeCells count="3">
    <mergeCell ref="C6:J6"/>
    <mergeCell ref="C7:G7"/>
    <mergeCell ref="A6:B6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Фин-е</vt:lpstr>
      <vt:lpstr>Показатели</vt:lpstr>
      <vt:lpstr>Показатели!Область_печати</vt:lpstr>
      <vt:lpstr>'Фин-е'!Область_печати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Morgunova</cp:lastModifiedBy>
  <cp:lastPrinted>2023-03-27T07:32:33Z</cp:lastPrinted>
  <dcterms:created xsi:type="dcterms:W3CDTF">2019-12-26T05:08:53Z</dcterms:created>
  <dcterms:modified xsi:type="dcterms:W3CDTF">2025-03-11T05:14:23Z</dcterms:modified>
</cp:coreProperties>
</file>